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cinaPovljana2\Desktop\NABAVE 2023\44-23 Uređenje propusta za morsku vodu na predjelu Segal\SLANJE\"/>
    </mc:Choice>
  </mc:AlternateContent>
  <xr:revisionPtr revIDLastSave="0" documentId="8_{FBC8AF65-ED39-471D-B75A-EB138CB68AE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TROŠKOVNIK " sheetId="1" r:id="rId1"/>
  </sheets>
  <definedNames>
    <definedName name="_xlnm.Print_Area" localSheetId="0">'TROŠKOVNIK '!$A$3:$F$64</definedName>
    <definedName name="_xlnm.Print_Titles" localSheetId="0">'TROŠKOVNIK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52" i="1" l="1"/>
  <c r="F54" i="1" l="1"/>
  <c r="F60" i="1" s="1"/>
  <c r="F40" i="1"/>
  <c r="F37" i="1"/>
  <c r="F34" i="1"/>
  <c r="F31" i="1"/>
  <c r="F28" i="1"/>
  <c r="F45" i="1" l="1"/>
  <c r="F44" i="1"/>
  <c r="F25" i="1"/>
  <c r="F22" i="1"/>
  <c r="F19" i="1"/>
  <c r="F12" i="1"/>
  <c r="F9" i="1"/>
  <c r="F6" i="1"/>
  <c r="F47" i="1" l="1"/>
  <c r="F59" i="1" s="1"/>
  <c r="F14" i="1"/>
  <c r="F58" i="1" s="1"/>
  <c r="F62" i="1" l="1"/>
  <c r="F63" i="1" l="1"/>
  <c r="F64" i="1" s="1"/>
</calcChain>
</file>

<file path=xl/sharedStrings.xml><?xml version="1.0" encoding="utf-8"?>
<sst xmlns="http://schemas.openxmlformats.org/spreadsheetml/2006/main" count="78" uniqueCount="52">
  <si>
    <t>RB</t>
  </si>
  <si>
    <t>OPIS STAVKE</t>
  </si>
  <si>
    <t>dim.</t>
  </si>
  <si>
    <t>jedinična
cijena</t>
  </si>
  <si>
    <t>1.1.</t>
  </si>
  <si>
    <t>1.2.</t>
  </si>
  <si>
    <t>1.3.</t>
  </si>
  <si>
    <t>m2</t>
  </si>
  <si>
    <t>ZEMLJANI RADOVI</t>
  </si>
  <si>
    <t>2.1.</t>
  </si>
  <si>
    <t>Obračun po m3</t>
  </si>
  <si>
    <t>m3</t>
  </si>
  <si>
    <t>2.2.</t>
  </si>
  <si>
    <t>2.3.</t>
  </si>
  <si>
    <t>2.4.</t>
  </si>
  <si>
    <t>2.5.</t>
  </si>
  <si>
    <t>2.6.</t>
  </si>
  <si>
    <t>2.7.</t>
  </si>
  <si>
    <t>2.8.</t>
  </si>
  <si>
    <t>2.9.</t>
  </si>
  <si>
    <t>BETONSKI RADOVI</t>
  </si>
  <si>
    <t>3.1.</t>
  </si>
  <si>
    <t>Obračun po kg</t>
  </si>
  <si>
    <t>kg</t>
  </si>
  <si>
    <t>ZAVRŠNI RADOVI</t>
  </si>
  <si>
    <t>PDV (25%):</t>
  </si>
  <si>
    <t xml:space="preserve"> količina</t>
  </si>
  <si>
    <r>
      <t>Izrada nasipa iza potpornog zida od kamenog materijala</t>
    </r>
    <r>
      <rPr>
        <sz val="10"/>
        <rFont val="Calibri"/>
        <family val="2"/>
        <charset val="238"/>
      </rPr>
      <t xml:space="preserve"> materijalom iz kamenoloma ili pozajmišta. Strojno nasipanje i razastiranje, na prethodno pripremljenom temeljnom tlu u skladu sa OTU, prema potrebi vlaženje ili sušenje, planiranje nasipanih slojeva debljine i nagiba prema projektu odnosno utvrđenih pokusnom dionicom, te zbijanje s odgovarajućim sredstvima, a prema odredbama OTU-a. U cijenu je uključen sav rad i materijal, utovar i transport iz kamenoloma ili pozajmišta koje osigurava izvođač radova, te planiranje pokosa nasipa i čišćenje okoline. Sve u skladu s točkom 2-09. OTU-a.</t>
    </r>
  </si>
  <si>
    <r>
      <t>Nabava i ugradnja čelika za armiranje betona za potporni zid.</t>
    </r>
    <r>
      <rPr>
        <sz val="10"/>
        <rFont val="Calibri"/>
        <family val="2"/>
        <charset val="238"/>
      </rPr>
      <t xml:space="preserve"> Obračunava se po kilogramu (kg) ugrađene armature prema specifikacijama iz projekta, a u cijenu je uključena nabava čelika za armirane; razvrstavanje i čišćenje, sječu i savijanje, doprema na gradilište, prijevozi i prenosi; postavljanje, podlaganje, podlaganje i vezanje eventualno zavarivanje; uključivo sav rad i materijal potreban za dovršenje i postavu u projektirani položaj.
- Čelik za armiranje rebrasti B500B 
- Armaturne mreže B500A-B</t>
    </r>
  </si>
  <si>
    <t>SVEUKUPNO (u eurima sa pdv-om):</t>
  </si>
  <si>
    <r>
      <t xml:space="preserve">Strojni iskop za potporni zid i kanal, bez obzira na kategoriju tla </t>
    </r>
    <r>
      <rPr>
        <sz val="10"/>
        <rFont val="Calibri"/>
        <family val="2"/>
        <charset val="238"/>
      </rPr>
      <t>prema odredbama projekta s odlaganjem uz rov. Materijal iz iskopa koristiti za naknadno zatrpavanje iza zida. Višak materijala odvesti trajno odlagalište udaljenosti veće od 5 km koju osigurava izvođač radova. Obračun se vrši po m3 stvarno izvršenog iskopa tla u sraslom stanju, bez obzira na kategoriju. Izvođač radova je dužan obići mjesto zahvata i upoznati se sa stanjem na terenu prije davanja ponude. Višak materijala zbrinuti u skladu sa Pravilnikom o građevnom otpadu i otpadu koji sadrži azbest (NN br.69/16).</t>
    </r>
  </si>
  <si>
    <r>
      <t>Izrada nasipa od kamenog materijala</t>
    </r>
    <r>
      <rPr>
        <sz val="10"/>
        <rFont val="Calibri"/>
        <family val="2"/>
        <charset val="238"/>
      </rPr>
      <t xml:space="preserve"> materijalom iz iskopa, kamenoloma ili pozajmišta. Strojno nasipanje i razastiranje, na prethodno pripremljenom temeljnom tlu u skladu sa OTU, prema potrebi vlaženje ili sušenje, planiranje nasipanih slojeva debljine i nagiba prema projektu odnosno utvrđenih pokusnom dionicom, te zbijanje s odgovarajućim sredstvima, a prema odredbama OTU-a. U cijenu je uključen sav rad i materijal, utovar i transport iz kamenoloma ili pozajmišta koje osigurava izvođač radova, te planiranje pokosa nasipa i čišćenje okoline.
Sve u skladu s točkom 2-09. OTU-a.</t>
    </r>
  </si>
  <si>
    <r>
      <t xml:space="preserve">Betoniranje podložnog sloja ispod potpornog zida </t>
    </r>
    <r>
      <rPr>
        <sz val="10"/>
        <rFont val="Calibri"/>
        <family val="2"/>
        <charset val="238"/>
      </rPr>
      <t xml:space="preserve">betonom klase C12/15 prema dimenzijama iz projekta. Obračun je po m3 ugrađenog betona o projektnim mjerama d=8 cm, širina podložnog betona je 20 cm veća od širine temelja , a u cijenu je uključena nabava betona, svi prijevozi i prijenosi, potrebne oplate i skele, rad na ugradnji i njezi betona, crpljenje vode, te sav dugi potreban rad i materijal. </t>
    </r>
  </si>
  <si>
    <r>
      <t xml:space="preserve">Betoniranje temelja potpornog zida 
</t>
    </r>
    <r>
      <rPr>
        <sz val="10"/>
        <rFont val="Calibri"/>
        <family val="2"/>
        <charset val="238"/>
      </rPr>
      <t>- betonom klase C30/37u svemu prema nacrtima, detaljima i uvjetima iz projekta. Dimenzije temelja prema detalju u projektu. Obračun je po m3 ugrađenog betona po projektiranom presjeku, a u cijenu je uključena nabava betona, svi prijevozi i prijenosi, izrada i demontaže oplate i skele, rad na ugradnji i njezi betona, crpljenje vode, te sav drugi potreban rad i materijal. Sve u skladu s točkom 4-01.2. OTU-a.</t>
    </r>
  </si>
  <si>
    <r>
      <t>Betoniranje zida</t>
    </r>
    <r>
      <rPr>
        <sz val="10"/>
        <rFont val="Calibri"/>
        <family val="2"/>
        <charset val="238"/>
      </rPr>
      <t xml:space="preserve"> 
- betonom klase C30/37
u propisno izrađenoj i postavljenoj oplati koja osigurava položaj i mjere  u svemu prema nacrtu, detaljima i uvjetima iz projekta. Širina i visina zida prema projektu. Obračun je po m3 ugrađenog betona po projektiranom presjeku, a u cijenu je uključena nabava betona, svi prijevozi i prijenosi, izrada i demontaža oplate i skele, rad na ugradnji i njezi betona, sav drugi potreban rad i materijal.</t>
    </r>
  </si>
  <si>
    <r>
      <t xml:space="preserve">Betoniranje podložnog sloja ispod propusta </t>
    </r>
    <r>
      <rPr>
        <sz val="10"/>
        <rFont val="Calibri"/>
        <family val="2"/>
        <charset val="238"/>
      </rPr>
      <t xml:space="preserve">betonom klase C12/15 prema dimenzijama iz projekta. Obračun je po m3 ugrađenog betona o projektnim mjerama d=8 cm, širina podložnog betona je 20 cm veća od širine temelja , a u cijenu je uključena nabava betona, svi prijevozi i prijenosi, potrebne oplate i skele, rad na ugradnji i njezi betona, crpljenje vode, te sav dugi potreban rad i materijal. </t>
    </r>
  </si>
  <si>
    <r>
      <t xml:space="preserve">Betoniranje donje ploče propusta 
</t>
    </r>
    <r>
      <rPr>
        <sz val="10"/>
        <rFont val="Calibri"/>
        <family val="2"/>
        <charset val="238"/>
      </rPr>
      <t>- betonom klase C30/37u svemu prema nacrtima, detaljima i uvjetima iz projekta. Dimenzije temelja prema detalju u projektu. Obračun je po m3 ugrađenog betona po projektiranom presjeku, a u cijenu je uključena nabava betona, svi prijevozi i prijenosi, izrada i demontaže oplate i skele, rad na ugradnji i njezi betona, crpljenje vode, te sav drugi potreban rad i materijal. Sve u skladu s točkom 4-01.2. OTU-a.</t>
    </r>
  </si>
  <si>
    <r>
      <t>Betoniranje zidova propusta</t>
    </r>
    <r>
      <rPr>
        <sz val="10"/>
        <rFont val="Calibri"/>
        <family val="2"/>
        <charset val="238"/>
      </rPr>
      <t xml:space="preserve">
- betonom klase C30/37
u propisno izrađenoj i postavljenoj oplati koja osigurava položaj i mjere  u svemu prema nacrtu, detaljima i uvjetima iz projekta. Širina i visina zida prema projektu. Obračun je po m3 ugrađenog betona po projektiranom presjeku, a u cijenu je uključena nabava betona, svi prijevozi i prijenosi, izrada i demontaža oplate i skele, rad na ugradnji i njezi betona, sav drugi potreban rad i materijal.</t>
    </r>
  </si>
  <si>
    <r>
      <t>Betoniranje svoda propusta</t>
    </r>
    <r>
      <rPr>
        <sz val="10"/>
        <rFont val="Calibri"/>
        <family val="2"/>
        <charset val="238"/>
      </rPr>
      <t xml:space="preserve">
- betonom klase C30/37
u propisno izrađenoj i postavljenoj oplati koja osigurava položaj i mjere  u svemu prema nacrtu, detaljima i uvjetima iz projekta. Širina i visina zida prema projektu. Obračun je po m3 ugrađenog betona po projektiranom presjeku, a u cijenu je uključena nabava betona, svi prijevozi i prijenosi, izrada i demontaža oplate i skele, rad na ugradnji i njezi betona, sav drugi potreban rad i materijal.</t>
    </r>
  </si>
  <si>
    <r>
      <t xml:space="preserve">Betoniranje ploče preko propusta i ulaznih/izlaznih kanala propusta </t>
    </r>
    <r>
      <rPr>
        <sz val="10"/>
        <rFont val="Calibri"/>
        <family val="2"/>
        <charset val="238"/>
      </rPr>
      <t xml:space="preserve">
- betonom klase C30/37
u propisno izrađenoj i postavljenoj oplati koja osigurava položaj i mjere  u svemu prema nacrtu, detaljima i uvjetima iz projekta. Širina i visina ploče  i kanala  prema projektu. Obračun je po m3 ugrađenog betona po projektiranom presjeku, a u cijenu je uključena nabava betona, svi prijevozi i prijenosi, izrada i demontaža oplate i skele, rad na ugradnji i njezi betona, sav drugi potreban rad i materijal.</t>
    </r>
  </si>
  <si>
    <t>šipke</t>
  </si>
  <si>
    <t>mreže</t>
  </si>
  <si>
    <t>2.</t>
  </si>
  <si>
    <t>3.</t>
  </si>
  <si>
    <t>Obračun po m2 oblaganja kamenom</t>
  </si>
  <si>
    <t>Ukupno (u eurima bez pdv-a):</t>
  </si>
  <si>
    <t>REKAPITULACIJA:</t>
  </si>
  <si>
    <r>
      <t>Oblaganje zida kamenom,</t>
    </r>
    <r>
      <rPr>
        <sz val="10"/>
        <rFont val="Calibri"/>
        <family val="2"/>
        <scheme val="minor"/>
      </rPr>
      <t xml:space="preserve"> kamen debljine 3-4 cm</t>
    </r>
    <r>
      <rPr>
        <b/>
        <sz val="10"/>
        <rFont val="Calibri"/>
        <family val="2"/>
        <scheme val="minor"/>
      </rPr>
      <t xml:space="preserve">, </t>
    </r>
    <r>
      <rPr>
        <sz val="10"/>
        <rFont val="Calibri"/>
        <family val="2"/>
        <scheme val="minor"/>
      </rPr>
      <t>kao npr. Antico lomljeni prema želji naručitelja.U cijeni je sav rad na ugradnji kamena i naknadno fugiranje</t>
    </r>
  </si>
  <si>
    <t>ukupna
cijena bez PDV-a</t>
  </si>
  <si>
    <t>ZEMLJANI RADOVI - Ukupno bez PDV-a (€):</t>
  </si>
  <si>
    <t>BETONSKI RADOVI - Ukupno bez PDV-a (€):</t>
  </si>
  <si>
    <t>ZAVRŠNI RADOVI - Ukupno bez PDV-a (€):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</si>
</sst>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k_n_-;\-* #,##0.00\ _k_n_-;_-* \-??\ _k_n_-;_-@_-"/>
    <numFmt numFmtId="165" formatCode="_-* #,##0.00&quot; kn&quot;_-;\-* #,##0.00&quot; kn&quot;_-;_-* \-??&quot; kn&quot;_-;_-@_-"/>
    <numFmt numFmtId="166" formatCode="#,##0.00\ &quot;kn&quot;"/>
    <numFmt numFmtId="167" formatCode="#,##0.00\ [$€-1]"/>
    <numFmt numFmtId="168" formatCode="#,##0.00\ \€;\-0;;@"/>
  </numFmts>
  <fonts count="15" x14ac:knownFonts="1">
    <font>
      <sz val="11"/>
      <color rgb="FF000000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i/>
      <sz val="10"/>
      <name val="Calibri"/>
      <family val="2"/>
      <charset val="238"/>
    </font>
    <font>
      <b/>
      <sz val="10"/>
      <color rgb="FFFF0000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10"/>
      <color rgb="FFFF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8" fillId="0" borderId="0" applyBorder="0" applyProtection="0"/>
    <xf numFmtId="165" fontId="8" fillId="0" borderId="0" applyBorder="0" applyProtection="0"/>
  </cellStyleXfs>
  <cellXfs count="107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left" vertical="center" indent="2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justify" vertical="top"/>
    </xf>
    <xf numFmtId="0" fontId="2" fillId="0" borderId="1" xfId="0" applyFont="1" applyBorder="1" applyAlignment="1">
      <alignment horizontal="left" vertical="top"/>
    </xf>
    <xf numFmtId="0" fontId="2" fillId="0" borderId="0" xfId="0" applyFont="1" applyAlignment="1">
      <alignment horizontal="justify" vertical="top"/>
    </xf>
    <xf numFmtId="4" fontId="3" fillId="0" borderId="0" xfId="0" applyNumberFormat="1" applyFont="1" applyAlignment="1">
      <alignment horizontal="right"/>
    </xf>
    <xf numFmtId="16" fontId="2" fillId="0" borderId="0" xfId="0" applyNumberFormat="1" applyFont="1" applyAlignment="1">
      <alignment horizontal="justify" vertical="top"/>
    </xf>
    <xf numFmtId="0" fontId="2" fillId="0" borderId="1" xfId="0" applyFont="1" applyBorder="1" applyAlignment="1">
      <alignment horizontal="left" vertical="top" wrapText="1"/>
    </xf>
    <xf numFmtId="4" fontId="3" fillId="0" borderId="0" xfId="1" applyNumberFormat="1" applyFont="1" applyBorder="1" applyAlignment="1" applyProtection="1">
      <alignment horizontal="right"/>
    </xf>
    <xf numFmtId="4" fontId="2" fillId="0" borderId="0" xfId="1" applyNumberFormat="1" applyFont="1" applyBorder="1" applyAlignment="1" applyProtection="1">
      <alignment horizontal="right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16" fontId="2" fillId="0" borderId="0" xfId="0" applyNumberFormat="1" applyFont="1" applyAlignment="1">
      <alignment horizontal="justify" vertical="center"/>
    </xf>
    <xf numFmtId="0" fontId="3" fillId="0" borderId="0" xfId="0" applyFont="1" applyAlignment="1">
      <alignment horizontal="justify"/>
    </xf>
    <xf numFmtId="0" fontId="2" fillId="0" borderId="0" xfId="0" applyFont="1" applyAlignment="1">
      <alignment horizontal="center" vertical="center" wrapText="1"/>
    </xf>
    <xf numFmtId="4" fontId="2" fillId="0" borderId="3" xfId="2" applyNumberFormat="1" applyFont="1" applyBorder="1" applyAlignment="1" applyProtection="1">
      <alignment horizontal="left" vertical="top" wrapText="1"/>
    </xf>
    <xf numFmtId="4" fontId="2" fillId="0" borderId="2" xfId="1" applyNumberFormat="1" applyFont="1" applyBorder="1" applyAlignment="1" applyProtection="1">
      <alignment horizontal="right"/>
    </xf>
    <xf numFmtId="4" fontId="3" fillId="0" borderId="0" xfId="2" applyNumberFormat="1" applyFont="1" applyBorder="1" applyAlignment="1" applyProtection="1">
      <alignment horizontal="justify"/>
    </xf>
    <xf numFmtId="4" fontId="3" fillId="0" borderId="0" xfId="2" applyNumberFormat="1" applyFont="1" applyBorder="1" applyAlignment="1" applyProtection="1">
      <alignment horizontal="left" vertical="top"/>
    </xf>
    <xf numFmtId="4" fontId="2" fillId="0" borderId="0" xfId="2" applyNumberFormat="1" applyFont="1" applyBorder="1" applyAlignment="1" applyProtection="1">
      <alignment horizontal="center" vertical="center"/>
    </xf>
    <xf numFmtId="4" fontId="2" fillId="0" borderId="0" xfId="2" applyNumberFormat="1" applyFont="1" applyBorder="1" applyAlignment="1" applyProtection="1">
      <alignment horizontal="justify" vertical="top"/>
    </xf>
    <xf numFmtId="4" fontId="2" fillId="0" borderId="1" xfId="2" applyNumberFormat="1" applyFont="1" applyBorder="1" applyAlignment="1" applyProtection="1">
      <alignment horizontal="left" vertical="top" wrapText="1"/>
    </xf>
    <xf numFmtId="4" fontId="3" fillId="0" borderId="0" xfId="2" applyNumberFormat="1" applyFont="1" applyBorder="1" applyAlignment="1" applyProtection="1">
      <alignment horizontal="right"/>
    </xf>
    <xf numFmtId="4" fontId="2" fillId="0" borderId="0" xfId="2" applyNumberFormat="1" applyFont="1" applyBorder="1" applyAlignment="1" applyProtection="1">
      <alignment horizontal="justify" vertical="center"/>
    </xf>
    <xf numFmtId="4" fontId="4" fillId="0" borderId="1" xfId="2" applyNumberFormat="1" applyFont="1" applyBorder="1" applyAlignment="1" applyProtection="1">
      <alignment horizontal="left" vertical="top" wrapText="1"/>
    </xf>
    <xf numFmtId="4" fontId="2" fillId="0" borderId="1" xfId="2" applyNumberFormat="1" applyFont="1" applyBorder="1" applyAlignment="1" applyProtection="1">
      <alignment horizontal="center" vertical="center"/>
    </xf>
    <xf numFmtId="4" fontId="2" fillId="0" borderId="1" xfId="2" applyNumberFormat="1" applyFont="1" applyBorder="1" applyAlignment="1" applyProtection="1">
      <alignment horizontal="right" vertical="center"/>
    </xf>
    <xf numFmtId="0" fontId="3" fillId="0" borderId="0" xfId="0" applyFont="1" applyAlignment="1">
      <alignment horizontal="justify" vertical="top" wrapText="1"/>
    </xf>
    <xf numFmtId="0" fontId="3" fillId="0" borderId="0" xfId="0" applyFont="1" applyAlignment="1">
      <alignment horizontal="left" vertical="top" wrapText="1"/>
    </xf>
    <xf numFmtId="2" fontId="2" fillId="0" borderId="0" xfId="1" applyNumberFormat="1" applyFont="1" applyBorder="1" applyAlignment="1" applyProtection="1">
      <alignment horizontal="center" vertical="center"/>
    </xf>
    <xf numFmtId="4" fontId="2" fillId="0" borderId="1" xfId="2" applyNumberFormat="1" applyFont="1" applyBorder="1" applyAlignment="1" applyProtection="1">
      <alignment horizontal="right"/>
    </xf>
    <xf numFmtId="4" fontId="4" fillId="0" borderId="0" xfId="2" applyNumberFormat="1" applyFont="1" applyBorder="1" applyAlignment="1" applyProtection="1">
      <alignment horizontal="left" vertical="top" wrapText="1"/>
    </xf>
    <xf numFmtId="4" fontId="2" fillId="0" borderId="0" xfId="2" applyNumberFormat="1" applyFont="1" applyBorder="1" applyAlignment="1" applyProtection="1">
      <alignment horizontal="right"/>
    </xf>
    <xf numFmtId="4" fontId="5" fillId="0" borderId="0" xfId="2" applyNumberFormat="1" applyFont="1" applyBorder="1" applyAlignment="1" applyProtection="1">
      <alignment horizontal="justify" vertical="top"/>
    </xf>
    <xf numFmtId="4" fontId="6" fillId="0" borderId="0" xfId="2" applyNumberFormat="1" applyFont="1" applyBorder="1" applyAlignment="1" applyProtection="1">
      <alignment horizontal="left" vertical="top" wrapText="1"/>
    </xf>
    <xf numFmtId="4" fontId="5" fillId="0" borderId="0" xfId="2" applyNumberFormat="1" applyFont="1" applyBorder="1" applyAlignment="1" applyProtection="1">
      <alignment horizontal="center" vertical="center"/>
    </xf>
    <xf numFmtId="4" fontId="5" fillId="0" borderId="0" xfId="2" applyNumberFormat="1" applyFont="1" applyBorder="1" applyAlignment="1" applyProtection="1">
      <alignment horizontal="right"/>
    </xf>
    <xf numFmtId="4" fontId="3" fillId="0" borderId="1" xfId="2" applyNumberFormat="1" applyFont="1" applyBorder="1" applyAlignment="1" applyProtection="1">
      <alignment horizontal="left" vertical="top" wrapText="1"/>
    </xf>
    <xf numFmtId="4" fontId="2" fillId="0" borderId="4" xfId="2" applyNumberFormat="1" applyFont="1" applyBorder="1" applyAlignment="1" applyProtection="1">
      <alignment horizontal="center" vertical="center"/>
    </xf>
    <xf numFmtId="4" fontId="2" fillId="0" borderId="1" xfId="2" applyNumberFormat="1" applyFont="1" applyBorder="1" applyProtection="1"/>
    <xf numFmtId="4" fontId="2" fillId="0" borderId="0" xfId="2" applyNumberFormat="1" applyFont="1" applyBorder="1" applyAlignment="1" applyProtection="1">
      <alignment horizontal="center"/>
    </xf>
    <xf numFmtId="4" fontId="3" fillId="0" borderId="0" xfId="1" applyNumberFormat="1" applyFont="1" applyBorder="1" applyAlignment="1" applyProtection="1">
      <alignment horizontal="right" vertical="top"/>
    </xf>
    <xf numFmtId="0" fontId="2" fillId="0" borderId="0" xfId="0" applyFont="1" applyAlignment="1">
      <alignment horizontal="justify" vertical="top" wrapText="1"/>
    </xf>
    <xf numFmtId="4" fontId="2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vertical="top" wrapText="1"/>
    </xf>
    <xf numFmtId="4" fontId="3" fillId="0" borderId="0" xfId="0" applyNumberFormat="1" applyFont="1" applyAlignment="1">
      <alignment horizontal="right" vertical="top" wrapText="1"/>
    </xf>
    <xf numFmtId="0" fontId="2" fillId="0" borderId="1" xfId="0" applyFont="1" applyBorder="1" applyAlignment="1">
      <alignment horizontal="right" wrapText="1"/>
    </xf>
    <xf numFmtId="2" fontId="2" fillId="0" borderId="0" xfId="1" applyNumberFormat="1" applyFont="1" applyBorder="1" applyAlignment="1" applyProtection="1">
      <alignment horizontal="center"/>
    </xf>
    <xf numFmtId="0" fontId="9" fillId="0" borderId="0" xfId="0" applyFont="1"/>
    <xf numFmtId="0" fontId="2" fillId="0" borderId="3" xfId="0" applyFont="1" applyBorder="1" applyAlignment="1">
      <alignment horizontal="justify" vertical="top" wrapText="1"/>
    </xf>
    <xf numFmtId="167" fontId="2" fillId="0" borderId="1" xfId="0" applyNumberFormat="1" applyFont="1" applyBorder="1" applyAlignment="1">
      <alignment horizontal="center" vertical="center" wrapText="1"/>
    </xf>
    <xf numFmtId="167" fontId="3" fillId="0" borderId="0" xfId="1" applyNumberFormat="1" applyFont="1" applyBorder="1" applyAlignment="1" applyProtection="1">
      <alignment horizontal="right" wrapText="1"/>
    </xf>
    <xf numFmtId="167" fontId="3" fillId="0" borderId="0" xfId="1" applyNumberFormat="1" applyFont="1" applyBorder="1" applyAlignment="1" applyProtection="1">
      <alignment horizontal="right"/>
    </xf>
    <xf numFmtId="167" fontId="3" fillId="0" borderId="1" xfId="1" applyNumberFormat="1" applyFont="1" applyBorder="1" applyAlignment="1" applyProtection="1">
      <alignment horizontal="right"/>
      <protection locked="0"/>
    </xf>
    <xf numFmtId="167" fontId="2" fillId="0" borderId="0" xfId="0" applyNumberFormat="1" applyFont="1" applyAlignment="1">
      <alignment horizontal="right" wrapText="1"/>
    </xf>
    <xf numFmtId="167" fontId="3" fillId="0" borderId="0" xfId="0" applyNumberFormat="1" applyFont="1" applyAlignment="1">
      <alignment horizontal="justify"/>
    </xf>
    <xf numFmtId="167" fontId="3" fillId="0" borderId="0" xfId="2" applyNumberFormat="1" applyFont="1" applyBorder="1" applyAlignment="1" applyProtection="1">
      <alignment horizontal="justify"/>
    </xf>
    <xf numFmtId="167" fontId="3" fillId="0" borderId="0" xfId="2" applyNumberFormat="1" applyFont="1" applyBorder="1" applyAlignment="1" applyProtection="1">
      <alignment horizontal="right"/>
    </xf>
    <xf numFmtId="167" fontId="3" fillId="0" borderId="1" xfId="2" applyNumberFormat="1" applyFont="1" applyBorder="1" applyAlignment="1" applyProtection="1">
      <alignment horizontal="right" vertical="center"/>
      <protection locked="0"/>
    </xf>
    <xf numFmtId="167" fontId="3" fillId="0" borderId="0" xfId="0" applyNumberFormat="1" applyFont="1" applyAlignment="1">
      <alignment horizontal="right"/>
    </xf>
    <xf numFmtId="167" fontId="3" fillId="0" borderId="1" xfId="2" applyNumberFormat="1" applyFont="1" applyBorder="1" applyAlignment="1" applyProtection="1">
      <alignment horizontal="right"/>
      <protection locked="0"/>
    </xf>
    <xf numFmtId="167" fontId="7" fillId="0" borderId="0" xfId="2" applyNumberFormat="1" applyFont="1" applyBorder="1" applyAlignment="1" applyProtection="1">
      <alignment horizontal="right"/>
    </xf>
    <xf numFmtId="167" fontId="3" fillId="0" borderId="1" xfId="2" applyNumberFormat="1" applyFont="1" applyBorder="1" applyProtection="1">
      <protection locked="0"/>
    </xf>
    <xf numFmtId="167" fontId="3" fillId="0" borderId="0" xfId="0" applyNumberFormat="1" applyFont="1" applyAlignment="1">
      <alignment horizontal="right" vertical="top"/>
    </xf>
    <xf numFmtId="167" fontId="3" fillId="0" borderId="0" xfId="0" applyNumberFormat="1" applyFont="1" applyAlignment="1">
      <alignment vertical="top" wrapText="1"/>
    </xf>
    <xf numFmtId="167" fontId="3" fillId="0" borderId="0" xfId="0" applyNumberFormat="1" applyFont="1" applyAlignment="1">
      <alignment horizontal="right" vertical="top" wrapText="1"/>
    </xf>
    <xf numFmtId="167" fontId="1" fillId="0" borderId="0" xfId="0" applyNumberFormat="1" applyFont="1"/>
    <xf numFmtId="168" fontId="2" fillId="0" borderId="1" xfId="0" applyNumberFormat="1" applyFont="1" applyBorder="1" applyAlignment="1">
      <alignment horizontal="center" vertical="center" wrapText="1"/>
    </xf>
    <xf numFmtId="168" fontId="3" fillId="0" borderId="0" xfId="0" applyNumberFormat="1" applyFont="1" applyAlignment="1">
      <alignment horizontal="right" wrapText="1"/>
    </xf>
    <xf numFmtId="168" fontId="3" fillId="0" borderId="0" xfId="0" applyNumberFormat="1" applyFont="1" applyAlignment="1">
      <alignment horizontal="right"/>
    </xf>
    <xf numFmtId="168" fontId="2" fillId="0" borderId="1" xfId="0" applyNumberFormat="1" applyFont="1" applyBorder="1" applyAlignment="1">
      <alignment horizontal="right"/>
    </xf>
    <xf numFmtId="168" fontId="3" fillId="0" borderId="0" xfId="0" applyNumberFormat="1" applyFont="1" applyAlignment="1">
      <alignment horizontal="justify"/>
    </xf>
    <xf numFmtId="168" fontId="3" fillId="0" borderId="4" xfId="0" applyNumberFormat="1" applyFont="1" applyBorder="1" applyAlignment="1">
      <alignment horizontal="right"/>
    </xf>
    <xf numFmtId="168" fontId="3" fillId="0" borderId="0" xfId="2" applyNumberFormat="1" applyFont="1" applyBorder="1" applyAlignment="1" applyProtection="1">
      <alignment horizontal="justify"/>
    </xf>
    <xf numFmtId="168" fontId="3" fillId="0" borderId="0" xfId="2" applyNumberFormat="1" applyFont="1" applyBorder="1" applyAlignment="1" applyProtection="1">
      <alignment horizontal="right"/>
    </xf>
    <xf numFmtId="168" fontId="3" fillId="0" borderId="1" xfId="2" applyNumberFormat="1" applyFont="1" applyBorder="1" applyAlignment="1" applyProtection="1">
      <alignment horizontal="right" vertical="center"/>
    </xf>
    <xf numFmtId="168" fontId="3" fillId="0" borderId="1" xfId="2" applyNumberFormat="1" applyFont="1" applyBorder="1" applyAlignment="1" applyProtection="1">
      <alignment horizontal="right"/>
    </xf>
    <xf numFmtId="168" fontId="7" fillId="0" borderId="0" xfId="2" applyNumberFormat="1" applyFont="1" applyBorder="1" applyAlignment="1" applyProtection="1">
      <alignment horizontal="right"/>
    </xf>
    <xf numFmtId="168" fontId="3" fillId="0" borderId="1" xfId="2" applyNumberFormat="1" applyFont="1" applyBorder="1" applyProtection="1"/>
    <xf numFmtId="168" fontId="11" fillId="0" borderId="1" xfId="0" applyNumberFormat="1" applyFont="1" applyBorder="1" applyAlignment="1">
      <alignment horizontal="right"/>
    </xf>
    <xf numFmtId="168" fontId="2" fillId="0" borderId="0" xfId="0" applyNumberFormat="1" applyFont="1" applyAlignment="1">
      <alignment horizontal="right"/>
    </xf>
    <xf numFmtId="168" fontId="3" fillId="0" borderId="0" xfId="0" applyNumberFormat="1" applyFont="1" applyAlignment="1">
      <alignment horizontal="justify" vertical="top"/>
    </xf>
    <xf numFmtId="168" fontId="2" fillId="0" borderId="1" xfId="0" applyNumberFormat="1" applyFont="1" applyBorder="1" applyAlignment="1">
      <alignment vertical="top" wrapText="1"/>
    </xf>
    <xf numFmtId="168" fontId="2" fillId="0" borderId="0" xfId="0" applyNumberFormat="1" applyFont="1" applyAlignment="1">
      <alignment horizontal="justify" vertical="top"/>
    </xf>
    <xf numFmtId="168" fontId="12" fillId="0" borderId="0" xfId="0" applyNumberFormat="1" applyFont="1"/>
    <xf numFmtId="168" fontId="1" fillId="0" borderId="0" xfId="0" applyNumberFormat="1" applyFont="1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 indent="2"/>
    </xf>
    <xf numFmtId="167" fontId="2" fillId="0" borderId="0" xfId="0" applyNumberFormat="1" applyFont="1" applyAlignment="1">
      <alignment horizontal="center" vertical="center" wrapText="1"/>
    </xf>
    <xf numFmtId="168" fontId="2" fillId="0" borderId="0" xfId="0" applyNumberFormat="1" applyFont="1" applyAlignment="1">
      <alignment horizontal="center" vertical="center" wrapText="1"/>
    </xf>
    <xf numFmtId="0" fontId="13" fillId="0" borderId="1" xfId="0" applyFont="1" applyBorder="1" applyAlignment="1">
      <alignment horizontal="left" vertical="top" wrapText="1"/>
    </xf>
    <xf numFmtId="4" fontId="14" fillId="0" borderId="0" xfId="2" applyNumberFormat="1" applyFont="1" applyBorder="1" applyAlignment="1" applyProtection="1">
      <alignment horizontal="center" wrapText="1"/>
      <protection locked="0"/>
    </xf>
    <xf numFmtId="4" fontId="14" fillId="0" borderId="0" xfId="2" applyNumberFormat="1" applyFont="1" applyBorder="1" applyAlignment="1" applyProtection="1">
      <alignment horizontal="right"/>
      <protection locked="0"/>
    </xf>
    <xf numFmtId="166" fontId="14" fillId="0" borderId="0" xfId="0" applyNumberFormat="1" applyFont="1" applyAlignment="1">
      <alignment horizontal="right"/>
    </xf>
    <xf numFmtId="4" fontId="14" fillId="0" borderId="2" xfId="2" applyNumberFormat="1" applyFont="1" applyBorder="1" applyAlignment="1">
      <alignment horizontal="left" vertical="top" wrapText="1"/>
    </xf>
    <xf numFmtId="4" fontId="10" fillId="0" borderId="1" xfId="2" applyNumberFormat="1" applyFont="1" applyBorder="1" applyAlignment="1">
      <alignment horizontal="center"/>
    </xf>
    <xf numFmtId="4" fontId="10" fillId="0" borderId="1" xfId="2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I70"/>
  <sheetViews>
    <sheetView tabSelected="1" view="pageBreakPreview" zoomScaleNormal="110" zoomScaleSheetLayoutView="100" workbookViewId="0">
      <pane ySplit="2" topLeftCell="A3" activePane="bottomLeft" state="frozen"/>
      <selection pane="bottomLeft" activeCell="D63" sqref="D63"/>
    </sheetView>
  </sheetViews>
  <sheetFormatPr defaultColWidth="9.140625" defaultRowHeight="15" x14ac:dyDescent="0.25"/>
  <cols>
    <col min="1" max="1" width="4.85546875" style="1" bestFit="1" customWidth="1"/>
    <col min="2" max="2" width="35.42578125" style="2" customWidth="1"/>
    <col min="3" max="3" width="6.42578125" style="3" customWidth="1"/>
    <col min="4" max="4" width="7.85546875" style="4" customWidth="1"/>
    <col min="5" max="5" width="12.42578125" style="76" customWidth="1"/>
    <col min="6" max="6" width="14" style="95" customWidth="1"/>
    <col min="7" max="7" width="13.42578125" style="58" customWidth="1"/>
    <col min="8" max="1023" width="9.140625" style="5"/>
  </cols>
  <sheetData>
    <row r="1" spans="1:6" ht="25.5" x14ac:dyDescent="0.25">
      <c r="A1" s="6" t="s">
        <v>0</v>
      </c>
      <c r="B1" s="7" t="s">
        <v>1</v>
      </c>
      <c r="C1" s="8" t="s">
        <v>2</v>
      </c>
      <c r="D1" s="9" t="s">
        <v>26</v>
      </c>
      <c r="E1" s="60" t="s">
        <v>3</v>
      </c>
      <c r="F1" s="77" t="s">
        <v>48</v>
      </c>
    </row>
    <row r="2" spans="1:6" ht="14.25" customHeight="1" x14ac:dyDescent="0.25">
      <c r="A2" s="96"/>
      <c r="B2" s="97"/>
      <c r="C2" s="11"/>
      <c r="D2" s="24"/>
      <c r="E2" s="98"/>
      <c r="F2" s="99"/>
    </row>
    <row r="3" spans="1:6" x14ac:dyDescent="0.25">
      <c r="A3" s="12">
        <v>1</v>
      </c>
      <c r="B3" s="13" t="s">
        <v>8</v>
      </c>
      <c r="C3" s="11"/>
      <c r="D3" s="23"/>
      <c r="E3" s="65"/>
      <c r="F3" s="81"/>
    </row>
    <row r="4" spans="1:6" x14ac:dyDescent="0.25">
      <c r="A4" s="27"/>
      <c r="B4" s="28"/>
      <c r="C4" s="29"/>
      <c r="D4" s="27"/>
      <c r="E4" s="66"/>
      <c r="F4" s="83"/>
    </row>
    <row r="5" spans="1:6" ht="201" customHeight="1" x14ac:dyDescent="0.25">
      <c r="A5" s="16" t="s">
        <v>4</v>
      </c>
      <c r="B5" s="59" t="s">
        <v>30</v>
      </c>
      <c r="C5" s="11"/>
      <c r="D5" s="18"/>
      <c r="E5" s="62"/>
      <c r="F5" s="79"/>
    </row>
    <row r="6" spans="1:6" x14ac:dyDescent="0.25">
      <c r="A6" s="16"/>
      <c r="B6" s="20" t="s">
        <v>10</v>
      </c>
      <c r="C6" s="8" t="s">
        <v>11</v>
      </c>
      <c r="D6" s="26">
        <v>33</v>
      </c>
      <c r="E6" s="63"/>
      <c r="F6" s="82">
        <f>D6*E6</f>
        <v>0</v>
      </c>
    </row>
    <row r="7" spans="1:6" x14ac:dyDescent="0.25">
      <c r="A7" s="27"/>
      <c r="B7" s="28"/>
      <c r="C7" s="29"/>
      <c r="D7" s="27"/>
      <c r="E7" s="66"/>
      <c r="F7" s="83"/>
    </row>
    <row r="8" spans="1:6" ht="210.75" customHeight="1" x14ac:dyDescent="0.25">
      <c r="A8" s="30" t="s">
        <v>5</v>
      </c>
      <c r="B8" s="31" t="s">
        <v>31</v>
      </c>
      <c r="C8" s="29"/>
      <c r="D8" s="32"/>
      <c r="E8" s="67"/>
      <c r="F8" s="84"/>
    </row>
    <row r="9" spans="1:6" x14ac:dyDescent="0.25">
      <c r="A9" s="33"/>
      <c r="B9" s="34" t="s">
        <v>10</v>
      </c>
      <c r="C9" s="35" t="s">
        <v>11</v>
      </c>
      <c r="D9" s="36">
        <v>11</v>
      </c>
      <c r="E9" s="68"/>
      <c r="F9" s="85">
        <f>D9*E9</f>
        <v>0</v>
      </c>
    </row>
    <row r="10" spans="1:6" x14ac:dyDescent="0.25">
      <c r="A10" s="22"/>
      <c r="B10" s="21"/>
      <c r="C10" s="11"/>
      <c r="D10" s="19"/>
      <c r="E10" s="62"/>
      <c r="F10" s="79"/>
    </row>
    <row r="11" spans="1:6" ht="204" x14ac:dyDescent="0.25">
      <c r="A11" s="30" t="s">
        <v>6</v>
      </c>
      <c r="B11" s="31" t="s">
        <v>27</v>
      </c>
      <c r="C11" s="29"/>
      <c r="D11" s="32"/>
      <c r="E11" s="67"/>
      <c r="F11" s="84"/>
    </row>
    <row r="12" spans="1:6" x14ac:dyDescent="0.25">
      <c r="A12" s="33"/>
      <c r="B12" s="34" t="s">
        <v>10</v>
      </c>
      <c r="C12" s="35" t="s">
        <v>11</v>
      </c>
      <c r="D12" s="36">
        <v>12</v>
      </c>
      <c r="E12" s="68"/>
      <c r="F12" s="85">
        <f>D12*E12</f>
        <v>0</v>
      </c>
    </row>
    <row r="13" spans="1:6" x14ac:dyDescent="0.25">
      <c r="A13" s="16"/>
      <c r="B13" s="21"/>
      <c r="C13" s="11"/>
      <c r="D13" s="19"/>
      <c r="E13" s="62"/>
      <c r="F13" s="79"/>
    </row>
    <row r="14" spans="1:6" x14ac:dyDescent="0.25">
      <c r="A14" s="12">
        <v>1</v>
      </c>
      <c r="B14" s="13" t="s">
        <v>49</v>
      </c>
      <c r="C14" s="11"/>
      <c r="D14" s="15"/>
      <c r="E14" s="64"/>
      <c r="F14" s="80">
        <f>SUM(F4:F13)</f>
        <v>0</v>
      </c>
    </row>
    <row r="15" spans="1:6" x14ac:dyDescent="0.25">
      <c r="A15" s="37"/>
      <c r="B15" s="38"/>
      <c r="C15" s="39"/>
      <c r="D15" s="18"/>
      <c r="E15" s="69"/>
      <c r="F15" s="81"/>
    </row>
    <row r="16" spans="1:6" x14ac:dyDescent="0.25">
      <c r="A16" s="12" t="s">
        <v>42</v>
      </c>
      <c r="B16" s="13" t="s">
        <v>20</v>
      </c>
      <c r="C16" s="11"/>
      <c r="D16" s="23"/>
      <c r="E16" s="65"/>
      <c r="F16" s="81"/>
    </row>
    <row r="17" spans="1:6" x14ac:dyDescent="0.25">
      <c r="A17" s="14"/>
      <c r="B17" s="10"/>
      <c r="C17" s="11"/>
      <c r="D17" s="15"/>
      <c r="E17" s="61"/>
      <c r="F17" s="78"/>
    </row>
    <row r="18" spans="1:6" ht="133.5" customHeight="1" x14ac:dyDescent="0.25">
      <c r="A18" s="30" t="s">
        <v>9</v>
      </c>
      <c r="B18" s="25" t="s">
        <v>32</v>
      </c>
      <c r="C18" s="29"/>
      <c r="D18" s="32"/>
      <c r="E18" s="67"/>
      <c r="F18" s="84"/>
    </row>
    <row r="19" spans="1:6" x14ac:dyDescent="0.25">
      <c r="A19" s="30"/>
      <c r="B19" s="34" t="s">
        <v>10</v>
      </c>
      <c r="C19" s="35" t="s">
        <v>11</v>
      </c>
      <c r="D19" s="40">
        <v>2</v>
      </c>
      <c r="E19" s="70"/>
      <c r="F19" s="86">
        <f>E19*D19</f>
        <v>0</v>
      </c>
    </row>
    <row r="20" spans="1:6" x14ac:dyDescent="0.25">
      <c r="A20" s="30"/>
      <c r="B20" s="41"/>
      <c r="C20" s="29"/>
      <c r="D20" s="42"/>
      <c r="E20" s="67"/>
      <c r="F20" s="84"/>
    </row>
    <row r="21" spans="1:6" ht="145.5" customHeight="1" x14ac:dyDescent="0.25">
      <c r="A21" s="30" t="s">
        <v>12</v>
      </c>
      <c r="B21" s="31" t="s">
        <v>33</v>
      </c>
      <c r="C21" s="29"/>
      <c r="D21" s="32"/>
      <c r="E21" s="67"/>
      <c r="F21" s="84"/>
    </row>
    <row r="22" spans="1:6" x14ac:dyDescent="0.25">
      <c r="A22" s="30"/>
      <c r="B22" s="34" t="s">
        <v>10</v>
      </c>
      <c r="C22" s="35" t="s">
        <v>11</v>
      </c>
      <c r="D22" s="40">
        <v>5.5</v>
      </c>
      <c r="E22" s="70"/>
      <c r="F22" s="86">
        <f>E22*D22</f>
        <v>0</v>
      </c>
    </row>
    <row r="23" spans="1:6" x14ac:dyDescent="0.25">
      <c r="A23" s="30"/>
      <c r="B23" s="41"/>
      <c r="C23" s="29"/>
      <c r="D23" s="42"/>
      <c r="E23" s="67"/>
      <c r="F23" s="84"/>
    </row>
    <row r="24" spans="1:6" ht="153" x14ac:dyDescent="0.25">
      <c r="A24" s="30" t="s">
        <v>13</v>
      </c>
      <c r="B24" s="25" t="s">
        <v>34</v>
      </c>
      <c r="C24" s="29"/>
      <c r="D24" s="32"/>
      <c r="E24" s="67"/>
      <c r="F24" s="84"/>
    </row>
    <row r="25" spans="1:6" x14ac:dyDescent="0.25">
      <c r="A25" s="43"/>
      <c r="B25" s="34" t="s">
        <v>10</v>
      </c>
      <c r="C25" s="35" t="s">
        <v>11</v>
      </c>
      <c r="D25" s="40">
        <v>13</v>
      </c>
      <c r="E25" s="70"/>
      <c r="F25" s="86">
        <f>E25*D25</f>
        <v>0</v>
      </c>
    </row>
    <row r="26" spans="1:6" x14ac:dyDescent="0.25">
      <c r="A26" s="43"/>
      <c r="B26" s="44"/>
      <c r="C26" s="45"/>
      <c r="D26" s="46"/>
      <c r="E26" s="71"/>
      <c r="F26" s="87"/>
    </row>
    <row r="27" spans="1:6" ht="129.75" customHeight="1" x14ac:dyDescent="0.25">
      <c r="A27" s="30" t="s">
        <v>14</v>
      </c>
      <c r="B27" s="25" t="s">
        <v>35</v>
      </c>
      <c r="C27" s="29"/>
      <c r="D27" s="32"/>
      <c r="E27" s="67"/>
      <c r="F27" s="84"/>
    </row>
    <row r="28" spans="1:6" x14ac:dyDescent="0.25">
      <c r="A28" s="30"/>
      <c r="B28" s="34" t="s">
        <v>10</v>
      </c>
      <c r="C28" s="35" t="s">
        <v>11</v>
      </c>
      <c r="D28" s="40">
        <v>0.8</v>
      </c>
      <c r="E28" s="70"/>
      <c r="F28" s="86">
        <f>E28*D28</f>
        <v>0</v>
      </c>
    </row>
    <row r="29" spans="1:6" x14ac:dyDescent="0.25">
      <c r="A29" s="30"/>
      <c r="B29" s="41"/>
      <c r="C29" s="29"/>
      <c r="D29" s="42"/>
      <c r="E29" s="67"/>
      <c r="F29" s="84"/>
    </row>
    <row r="30" spans="1:6" ht="153" x14ac:dyDescent="0.25">
      <c r="A30" s="30" t="s">
        <v>15</v>
      </c>
      <c r="B30" s="31" t="s">
        <v>36</v>
      </c>
      <c r="C30" s="29"/>
      <c r="D30" s="32"/>
      <c r="E30" s="67"/>
      <c r="F30" s="84"/>
    </row>
    <row r="31" spans="1:6" x14ac:dyDescent="0.25">
      <c r="A31" s="30"/>
      <c r="B31" s="34" t="s">
        <v>10</v>
      </c>
      <c r="C31" s="35" t="s">
        <v>11</v>
      </c>
      <c r="D31" s="40">
        <v>1.9</v>
      </c>
      <c r="E31" s="70"/>
      <c r="F31" s="86">
        <f>E31*D31</f>
        <v>0</v>
      </c>
    </row>
    <row r="32" spans="1:6" x14ac:dyDescent="0.25">
      <c r="A32" s="30"/>
      <c r="B32" s="41"/>
      <c r="C32" s="29"/>
      <c r="D32" s="42"/>
      <c r="E32" s="67"/>
      <c r="F32" s="84"/>
    </row>
    <row r="33" spans="1:6" ht="158.25" customHeight="1" x14ac:dyDescent="0.25">
      <c r="A33" s="30" t="s">
        <v>16</v>
      </c>
      <c r="B33" s="25" t="s">
        <v>37</v>
      </c>
      <c r="C33" s="29"/>
      <c r="D33" s="32"/>
      <c r="E33" s="67"/>
      <c r="F33" s="84"/>
    </row>
    <row r="34" spans="1:6" x14ac:dyDescent="0.25">
      <c r="A34" s="43"/>
      <c r="B34" s="34" t="s">
        <v>10</v>
      </c>
      <c r="C34" s="35" t="s">
        <v>11</v>
      </c>
      <c r="D34" s="40">
        <v>1.95</v>
      </c>
      <c r="E34" s="70"/>
      <c r="F34" s="86">
        <f>E34*D34</f>
        <v>0</v>
      </c>
    </row>
    <row r="35" spans="1:6" x14ac:dyDescent="0.25">
      <c r="A35" s="43"/>
      <c r="B35" s="44"/>
      <c r="C35" s="45"/>
      <c r="D35" s="46"/>
      <c r="E35" s="71"/>
      <c r="F35" s="87"/>
    </row>
    <row r="36" spans="1:6" ht="159.75" customHeight="1" x14ac:dyDescent="0.25">
      <c r="A36" s="30" t="s">
        <v>17</v>
      </c>
      <c r="B36" s="25" t="s">
        <v>38</v>
      </c>
      <c r="C36" s="29"/>
      <c r="D36" s="32"/>
      <c r="E36" s="67"/>
      <c r="F36" s="84"/>
    </row>
    <row r="37" spans="1:6" x14ac:dyDescent="0.25">
      <c r="A37" s="43"/>
      <c r="B37" s="34" t="s">
        <v>10</v>
      </c>
      <c r="C37" s="35" t="s">
        <v>11</v>
      </c>
      <c r="D37" s="40">
        <v>2.2999999999999998</v>
      </c>
      <c r="E37" s="70"/>
      <c r="F37" s="86">
        <f>E37*D37</f>
        <v>0</v>
      </c>
    </row>
    <row r="38" spans="1:6" x14ac:dyDescent="0.25">
      <c r="A38" s="43"/>
      <c r="B38" s="44"/>
      <c r="C38" s="45"/>
      <c r="D38" s="46"/>
      <c r="E38" s="71"/>
      <c r="F38" s="87"/>
    </row>
    <row r="39" spans="1:6" ht="178.5" x14ac:dyDescent="0.25">
      <c r="A39" s="30" t="s">
        <v>18</v>
      </c>
      <c r="B39" s="25" t="s">
        <v>39</v>
      </c>
      <c r="C39" s="29"/>
      <c r="D39" s="32"/>
      <c r="E39" s="67"/>
      <c r="F39" s="84"/>
    </row>
    <row r="40" spans="1:6" x14ac:dyDescent="0.25">
      <c r="A40" s="43"/>
      <c r="B40" s="34" t="s">
        <v>10</v>
      </c>
      <c r="C40" s="35" t="s">
        <v>11</v>
      </c>
      <c r="D40" s="40">
        <v>16</v>
      </c>
      <c r="E40" s="70"/>
      <c r="F40" s="86">
        <f>E40*D40</f>
        <v>0</v>
      </c>
    </row>
    <row r="41" spans="1:6" x14ac:dyDescent="0.25">
      <c r="A41" s="43"/>
      <c r="B41" s="44"/>
      <c r="C41" s="45"/>
      <c r="D41" s="46"/>
      <c r="E41" s="71"/>
      <c r="F41" s="87"/>
    </row>
    <row r="42" spans="1:6" ht="165.75" x14ac:dyDescent="0.25">
      <c r="A42" s="30" t="s">
        <v>19</v>
      </c>
      <c r="B42" s="31" t="s">
        <v>28</v>
      </c>
      <c r="C42" s="29"/>
      <c r="D42" s="32"/>
      <c r="E42" s="67"/>
      <c r="F42" s="84"/>
    </row>
    <row r="43" spans="1:6" x14ac:dyDescent="0.25">
      <c r="A43" s="30"/>
      <c r="B43" s="47" t="s">
        <v>22</v>
      </c>
      <c r="C43" s="29"/>
      <c r="D43" s="32"/>
      <c r="E43" s="67"/>
      <c r="F43" s="84"/>
    </row>
    <row r="44" spans="1:6" x14ac:dyDescent="0.25">
      <c r="A44" s="30"/>
      <c r="B44" s="34" t="s">
        <v>40</v>
      </c>
      <c r="C44" s="48" t="s">
        <v>23</v>
      </c>
      <c r="D44" s="49">
        <v>614</v>
      </c>
      <c r="E44" s="72"/>
      <c r="F44" s="88">
        <f>E44*D44</f>
        <v>0</v>
      </c>
    </row>
    <row r="45" spans="1:6" x14ac:dyDescent="0.25">
      <c r="A45" s="30"/>
      <c r="B45" s="34" t="s">
        <v>41</v>
      </c>
      <c r="C45" s="48" t="s">
        <v>23</v>
      </c>
      <c r="D45" s="49">
        <v>906</v>
      </c>
      <c r="E45" s="72"/>
      <c r="F45" s="88">
        <f>E45*D45</f>
        <v>0</v>
      </c>
    </row>
    <row r="46" spans="1:6" x14ac:dyDescent="0.25">
      <c r="A46" s="43"/>
      <c r="B46" s="44"/>
      <c r="C46" s="45"/>
      <c r="D46" s="46"/>
      <c r="E46" s="71"/>
      <c r="F46" s="87"/>
    </row>
    <row r="47" spans="1:6" x14ac:dyDescent="0.25">
      <c r="A47" s="12" t="s">
        <v>42</v>
      </c>
      <c r="B47" s="13" t="s">
        <v>50</v>
      </c>
      <c r="C47" s="11"/>
      <c r="D47" s="15"/>
      <c r="E47" s="64"/>
      <c r="F47" s="80">
        <f>SUM(F17:F46)</f>
        <v>0</v>
      </c>
    </row>
    <row r="48" spans="1:6" x14ac:dyDescent="0.25">
      <c r="A48" s="14"/>
      <c r="B48" s="38"/>
      <c r="C48" s="11"/>
      <c r="D48" s="18"/>
      <c r="E48" s="62"/>
      <c r="F48" s="79"/>
    </row>
    <row r="49" spans="1:6" x14ac:dyDescent="0.25">
      <c r="A49" s="12" t="s">
        <v>43</v>
      </c>
      <c r="B49" s="13" t="s">
        <v>24</v>
      </c>
      <c r="C49" s="11"/>
      <c r="D49" s="23"/>
      <c r="E49" s="65"/>
      <c r="F49" s="81"/>
    </row>
    <row r="50" spans="1:6" x14ac:dyDescent="0.25">
      <c r="A50" s="14"/>
      <c r="B50" s="38"/>
      <c r="C50" s="11"/>
      <c r="D50" s="18"/>
      <c r="E50" s="62"/>
      <c r="F50" s="79"/>
    </row>
    <row r="51" spans="1:6" ht="51" x14ac:dyDescent="0.25">
      <c r="A51" s="30" t="s">
        <v>21</v>
      </c>
      <c r="B51" s="100" t="s">
        <v>47</v>
      </c>
      <c r="C51" s="101"/>
      <c r="D51" s="102"/>
      <c r="E51" s="102"/>
      <c r="F51" s="103"/>
    </row>
    <row r="52" spans="1:6" x14ac:dyDescent="0.25">
      <c r="A52" s="30"/>
      <c r="B52" s="104" t="s">
        <v>44</v>
      </c>
      <c r="C52" s="105" t="s">
        <v>7</v>
      </c>
      <c r="D52" s="106">
        <v>51</v>
      </c>
      <c r="E52" s="89"/>
      <c r="F52" s="89">
        <f>E52*D52</f>
        <v>0</v>
      </c>
    </row>
    <row r="53" spans="1:6" x14ac:dyDescent="0.25">
      <c r="A53" s="30"/>
      <c r="B53" s="41"/>
      <c r="C53" s="50"/>
      <c r="D53" s="42"/>
      <c r="E53" s="62"/>
      <c r="F53" s="79"/>
    </row>
    <row r="54" spans="1:6" x14ac:dyDescent="0.25">
      <c r="A54" s="12" t="s">
        <v>43</v>
      </c>
      <c r="B54" s="13" t="s">
        <v>51</v>
      </c>
      <c r="C54" s="11"/>
      <c r="D54" s="15"/>
      <c r="E54" s="64"/>
      <c r="F54" s="80">
        <f>SUM(F52:F53)</f>
        <v>0</v>
      </c>
    </row>
    <row r="55" spans="1:6" x14ac:dyDescent="0.25">
      <c r="A55" s="14"/>
      <c r="B55" s="10"/>
      <c r="C55" s="11"/>
      <c r="D55" s="15"/>
      <c r="E55" s="64"/>
      <c r="F55" s="90"/>
    </row>
    <row r="56" spans="1:6" x14ac:dyDescent="0.25">
      <c r="A56" s="37"/>
      <c r="B56" s="17" t="s">
        <v>46</v>
      </c>
      <c r="C56" s="39"/>
      <c r="D56" s="51"/>
      <c r="E56" s="73"/>
      <c r="F56" s="91"/>
    </row>
    <row r="57" spans="1:6" x14ac:dyDescent="0.25">
      <c r="A57" s="37"/>
      <c r="B57" s="38"/>
      <c r="C57" s="39"/>
      <c r="D57" s="51"/>
      <c r="E57" s="73"/>
      <c r="F57" s="91"/>
    </row>
    <row r="58" spans="1:6" x14ac:dyDescent="0.25">
      <c r="A58" s="52">
        <v>1</v>
      </c>
      <c r="B58" s="17" t="s">
        <v>49</v>
      </c>
      <c r="C58" s="53"/>
      <c r="D58" s="54"/>
      <c r="E58" s="74"/>
      <c r="F58" s="92">
        <f>F14</f>
        <v>0</v>
      </c>
    </row>
    <row r="59" spans="1:6" x14ac:dyDescent="0.25">
      <c r="A59" s="52">
        <v>2</v>
      </c>
      <c r="B59" s="17" t="s">
        <v>50</v>
      </c>
      <c r="C59" s="53"/>
      <c r="D59" s="54"/>
      <c r="E59" s="74"/>
      <c r="F59" s="92">
        <f>F47</f>
        <v>0</v>
      </c>
    </row>
    <row r="60" spans="1:6" x14ac:dyDescent="0.25">
      <c r="A60" s="52">
        <v>3</v>
      </c>
      <c r="B60" s="17" t="s">
        <v>51</v>
      </c>
      <c r="C60" s="24"/>
      <c r="D60" s="55"/>
      <c r="E60" s="75"/>
      <c r="F60" s="92">
        <f>F54</f>
        <v>0</v>
      </c>
    </row>
    <row r="61" spans="1:6" x14ac:dyDescent="0.25">
      <c r="A61" s="37"/>
      <c r="B61" s="38"/>
      <c r="C61" s="39"/>
      <c r="D61" s="51"/>
      <c r="E61" s="73"/>
      <c r="F61" s="93"/>
    </row>
    <row r="62" spans="1:6" x14ac:dyDescent="0.25">
      <c r="A62" s="37"/>
      <c r="B62" s="56" t="s">
        <v>45</v>
      </c>
      <c r="C62" s="57"/>
      <c r="D62" s="18"/>
      <c r="E62" s="69"/>
      <c r="F62" s="80">
        <f>SUM(F58:F60)</f>
        <v>0</v>
      </c>
    </row>
    <row r="63" spans="1:6" x14ac:dyDescent="0.25">
      <c r="A63" s="37"/>
      <c r="B63" s="56" t="s">
        <v>25</v>
      </c>
      <c r="C63" s="57"/>
      <c r="D63" s="18"/>
      <c r="E63" s="69"/>
      <c r="F63" s="80">
        <f>F62*0.25</f>
        <v>0</v>
      </c>
    </row>
    <row r="64" spans="1:6" x14ac:dyDescent="0.25">
      <c r="A64" s="37"/>
      <c r="B64" s="56" t="s">
        <v>29</v>
      </c>
      <c r="C64" s="57"/>
      <c r="D64" s="18"/>
      <c r="E64" s="69"/>
      <c r="F64" s="80">
        <f>F62+F63</f>
        <v>0</v>
      </c>
    </row>
    <row r="65" spans="1:6" x14ac:dyDescent="0.25">
      <c r="A65" s="37"/>
      <c r="B65" s="38"/>
      <c r="C65" s="39"/>
      <c r="D65" s="18"/>
      <c r="E65" s="69"/>
      <c r="F65" s="81"/>
    </row>
    <row r="66" spans="1:6" x14ac:dyDescent="0.25">
      <c r="A66" s="37"/>
      <c r="B66" s="38"/>
      <c r="C66" s="39"/>
      <c r="D66" s="18"/>
      <c r="E66" s="69"/>
      <c r="F66" s="81"/>
    </row>
    <row r="67" spans="1:6" x14ac:dyDescent="0.25">
      <c r="A67" s="37"/>
      <c r="B67" s="38"/>
      <c r="C67" s="39"/>
      <c r="D67" s="18"/>
      <c r="E67" s="69"/>
      <c r="F67" s="81"/>
    </row>
    <row r="70" spans="1:6" x14ac:dyDescent="0.25">
      <c r="F70" s="94"/>
    </row>
  </sheetData>
  <pageMargins left="0.70866141732283472" right="0.70866141732283472" top="0.74803149606299213" bottom="0.74803149606299213" header="0.51181102362204722" footer="0.51181102362204722"/>
  <pageSetup paperSize="9" scale="93" orientation="portrait" horizontalDpi="300" verticalDpi="300" r:id="rId1"/>
  <headerFooter>
    <oddHeader>&amp;C&amp;"Calibri,Bold"&amp;10&amp;F</oddHeader>
    <oddFooter>&amp;R&amp;P</oddFooter>
  </headerFooter>
  <rowBreaks count="4" manualBreakCount="4">
    <brk id="2" max="5" man="1"/>
    <brk id="15" max="5" man="1"/>
    <brk id="48" max="5" man="1"/>
    <brk id="5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21149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TROŠKOVNIK </vt:lpstr>
      <vt:lpstr>'TROŠKOVNIK '!Print_Area</vt:lpstr>
      <vt:lpstr>'TROŠKOVNIK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dc:description/>
  <cp:lastModifiedBy>OpcinaPovljana2</cp:lastModifiedBy>
  <cp:revision>37</cp:revision>
  <cp:lastPrinted>2023-03-01T10:42:17Z</cp:lastPrinted>
  <dcterms:created xsi:type="dcterms:W3CDTF">2019-10-10T13:45:32Z</dcterms:created>
  <dcterms:modified xsi:type="dcterms:W3CDTF">2023-03-30T10:46:12Z</dcterms:modified>
  <dc:language>hr-HR</dc:language>
</cp:coreProperties>
</file>